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<sst xmlns="http://schemas.openxmlformats.org/spreadsheetml/2006/main" count="88" uniqueCount="75">
  <si>
    <t>year</t>
  </si>
  <si>
    <t>presname</t>
  </si>
  <si>
    <t>congress</t>
  </si>
  <si>
    <t>Reagan</t>
  </si>
  <si>
    <t>Bush</t>
  </si>
  <si>
    <t>Clinton</t>
  </si>
  <si>
    <t>Bush2</t>
  </si>
  <si>
    <t>Bush3</t>
  </si>
  <si>
    <t>divided</t>
  </si>
  <si>
    <t>unified</t>
  </si>
  <si>
    <t>demhouse</t>
  </si>
  <si>
    <t>demsen</t>
  </si>
  <si>
    <t>dempres</t>
  </si>
  <si>
    <t>majorh</t>
  </si>
  <si>
    <t>majors</t>
  </si>
  <si>
    <t>secterm</t>
  </si>
  <si>
    <t>tyear</t>
  </si>
  <si>
    <t>newadmin</t>
  </si>
  <si>
    <t>partchg</t>
  </si>
  <si>
    <t>The wage measure yearly change in the wage and salary index for executive, administrative, and managerial occupations</t>
  </si>
  <si>
    <t>The benefits measures is yearly change in the total benefits index for executive, administrative, and managerial occupations</t>
  </si>
  <si>
    <t>whstaff</t>
  </si>
  <si>
    <t>inflation</t>
  </si>
  <si>
    <t>prescom</t>
  </si>
  <si>
    <t>hmed</t>
  </si>
  <si>
    <t>smed</t>
  </si>
  <si>
    <t>ptile80</t>
  </si>
  <si>
    <t>ptile85</t>
  </si>
  <si>
    <t>ptile90</t>
  </si>
  <si>
    <t>ptile95</t>
  </si>
  <si>
    <t>ptile99</t>
  </si>
  <si>
    <t>wklyV1982</t>
  </si>
  <si>
    <t>wklyIV1982</t>
  </si>
  <si>
    <t>wklyIII1982</t>
  </si>
  <si>
    <t>wklyII1982</t>
  </si>
  <si>
    <t>wklyI1982</t>
  </si>
  <si>
    <t>nomsesmin</t>
  </si>
  <si>
    <t>nomsesmax</t>
  </si>
  <si>
    <t>ftp://ftp.bls.gov/pub/special.requests/cpi/cpiai.txt</t>
  </si>
  <si>
    <t>CPI for 1982 is www.bls.gov all urban consumers, yearly average</t>
  </si>
  <si>
    <t>nommaxgs15</t>
  </si>
  <si>
    <t>Salaries for GS and SES prior to 1994 come from U.S. Office of Personnel Management. Salaray Table, Nos. 79-93. Washington, DC: Government Printing Office.</t>
  </si>
  <si>
    <t>The exception is 1992 for the SES. I got this figure from Linda Oppenheimer in the SSRC at Princeton University's Firestone Library.</t>
  </si>
  <si>
    <t>She got the figure from a publication called, "The Status of the Senior Executive Service, 1992-1993."</t>
  </si>
  <si>
    <t xml:space="preserve">The rest of the salary information comes form OPM's website.  </t>
  </si>
  <si>
    <t>http://www.opm.gov/oca/06tables/index.asp</t>
  </si>
  <si>
    <t>Look at the bottom of the page for past info.</t>
  </si>
  <si>
    <t>Data on the weekly wages of executive level employees and the different percentile weekly earnings is from Jordan 2006.  I attach his description below.</t>
  </si>
  <si>
    <t>surveyed in March of 1983 to question regarding their employment and income during 1982.</t>
  </si>
  <si>
    <t>I follow the procedure used by Katz and Murphy (1992) ``Changes in relativel wages, 1963 - 1987" Quarterly Journal of Economics 107(1): 35.  This procedure is as follows:</t>
  </si>
  <si>
    <t>I restrict attention to the sub-sample of CPS reponsdent who meet all of the following criteria:</t>
  </si>
  <si>
    <t>&gt;Persons who report their age at the time of survey between 19 and 65 (i.e. working age during the previous year).  This response is reported in the ipums variable "age".</t>
  </si>
  <si>
    <t>&gt;Persons who are civilians at the time of the survey.  This reponse is reported in the ipums variables "popstat"</t>
  </si>
  <si>
    <t>&gt;Persons who reported that they were employed as a wage or salary worker in either the public or private sectors during the previous year.</t>
  </si>
  <si>
    <t>&gt;Persons who reported working 40 or more weeks during the previous year (measured by ipums variable "wkswork1", and who reported usual weekly hours of 35 or more (measured by CPS variable "fullpart")</t>
  </si>
  <si>
    <t>I then computed the estimates through the following steps:</t>
  </si>
  <si>
    <t>1) I computed nominal weekly earnings for each respondent as their reported annual employment earnings from the previous year (ipums variable "incwage") divided by the number of weeks they reported working during the previous year (ipums variables "wkswork1").</t>
  </si>
  <si>
    <t>2) I deflated this amount to 1982 dollars for each respondent using the CPI-U collected from ftp://ftp.bls.gov/pub/special.requests/cpi/cpiai.txt.</t>
  </si>
  <si>
    <t>3) I multiplied the reported weekly earnings of those respondents whose reported annual earnings were topcoded, by 1.43.  (the justification for this is that estimates are that the conditional mean annual real earnings above the topcode is 1.43 times the topcode amount).</t>
  </si>
  <si>
    <t>4) I dropped those whose computed 1982-real weekly earnings were less than or equal to $67 (one half the federal minimum wage in 1982)</t>
  </si>
  <si>
    <t>5) I then computed the sample percentiles, using the CPS population weights (ipums variable "perwt") as frequency weights.</t>
  </si>
  <si>
    <t>All of the above is coded in the Stata do-files:</t>
  </si>
  <si>
    <t>cps_munge_75_78.do</t>
  </si>
  <si>
    <t>cps_munge_79_88.do</t>
  </si>
  <si>
    <t>cps_munge_89_98.do</t>
  </si>
  <si>
    <t>cps_munge_99_04.do</t>
  </si>
  <si>
    <t>The data on political appointee salaries was computed from the annual salary reported in the executive schedule (collected as described in nominal_exec_schedule.xls) divided by 52, and deflated to 1982 dollars.</t>
  </si>
  <si>
    <t>avgsesnom</t>
  </si>
  <si>
    <t>avgses1982</t>
  </si>
  <si>
    <t>deflator</t>
  </si>
  <si>
    <t>cpi1982</t>
  </si>
  <si>
    <t>maxgs1982</t>
  </si>
  <si>
    <t>wklyavgses1982</t>
  </si>
  <si>
    <t>wklymaxgs1982</t>
  </si>
  <si>
    <t>presdiff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</si>
</sst>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Alignment="1">
      <alignment/>
    </xf>
    <xf numFmtId="0" fontId="0" fillId="0" borderId="0" xfId="0" applyNumberFormat="1" applyAlignment="1">
      <alignment/>
    </xf>
    <xf numFmtId="0" fontId="3"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tp://ftp.bls.gov/pub/special.requests/cpi/cpiai.txt" TargetMode="External" /></Relationships>
</file>

<file path=xl/worksheets/sheet1.xml><?xml version="1.0" encoding="utf-8"?>
<worksheet xmlns="http://schemas.openxmlformats.org/spreadsheetml/2006/main" xmlns:r="http://schemas.openxmlformats.org/officeDocument/2006/relationships">
  <dimension ref="A1:AN19"/>
  <sheetViews>
    <sheetView tabSelected="1" workbookViewId="0" topLeftCell="A1">
      <pane xSplit="3450" ySplit="510" topLeftCell="AC1" activePane="bottomRight" state="split"/>
      <selection pane="topLeft" activeCell="A1" sqref="A1:IV1"/>
      <selection pane="topRight" activeCell="AC1" sqref="AC1:AC16384"/>
      <selection pane="bottomLeft" activeCell="A1" sqref="A1:IV1"/>
      <selection pane="bottomRight" activeCell="AE26" sqref="AE26"/>
    </sheetView>
  </sheetViews>
  <sheetFormatPr defaultColWidth="9.140625" defaultRowHeight="12.75"/>
  <cols>
    <col min="1" max="1" width="9.140625" style="6" customWidth="1"/>
    <col min="2" max="2" width="10.00390625" style="6" bestFit="1" customWidth="1"/>
    <col min="3" max="3" width="10.00390625" style="6" customWidth="1"/>
    <col min="4" max="12" width="9.140625" style="6" customWidth="1"/>
    <col min="13" max="13" width="10.57421875" style="6" bestFit="1" customWidth="1"/>
    <col min="14" max="16384" width="9.140625" style="6" customWidth="1"/>
  </cols>
  <sheetData>
    <row r="1" spans="1:40" s="1" customFormat="1" ht="12.75">
      <c r="A1" s="1" t="s">
        <v>0</v>
      </c>
      <c r="B1" s="1" t="s">
        <v>1</v>
      </c>
      <c r="C1" s="1" t="s">
        <v>2</v>
      </c>
      <c r="D1" s="1" t="s">
        <v>8</v>
      </c>
      <c r="E1" s="1" t="s">
        <v>9</v>
      </c>
      <c r="F1" s="2" t="s">
        <v>10</v>
      </c>
      <c r="G1" s="2" t="s">
        <v>11</v>
      </c>
      <c r="H1" s="2" t="s">
        <v>12</v>
      </c>
      <c r="I1" s="2" t="s">
        <v>13</v>
      </c>
      <c r="J1" s="2" t="s">
        <v>14</v>
      </c>
      <c r="K1" s="2" t="s">
        <v>15</v>
      </c>
      <c r="L1" s="2" t="s">
        <v>16</v>
      </c>
      <c r="M1" s="2" t="s">
        <v>17</v>
      </c>
      <c r="N1" s="2" t="s">
        <v>18</v>
      </c>
      <c r="O1" s="5" t="s">
        <v>21</v>
      </c>
      <c r="P1" s="5" t="s">
        <v>22</v>
      </c>
      <c r="Q1" s="5" t="s">
        <v>23</v>
      </c>
      <c r="R1" s="5" t="s">
        <v>74</v>
      </c>
      <c r="S1" s="5" t="s">
        <v>24</v>
      </c>
      <c r="T1" s="5" t="s">
        <v>25</v>
      </c>
      <c r="U1" s="5" t="s">
        <v>36</v>
      </c>
      <c r="V1" s="5" t="s">
        <v>37</v>
      </c>
      <c r="W1" s="5" t="s">
        <v>67</v>
      </c>
      <c r="X1" s="5" t="s">
        <v>68</v>
      </c>
      <c r="Y1" s="5" t="s">
        <v>72</v>
      </c>
      <c r="Z1" s="5" t="s">
        <v>40</v>
      </c>
      <c r="AA1" s="5" t="s">
        <v>71</v>
      </c>
      <c r="AB1" s="5" t="s">
        <v>73</v>
      </c>
      <c r="AC1" s="5" t="s">
        <v>70</v>
      </c>
      <c r="AD1" s="5" t="s">
        <v>69</v>
      </c>
      <c r="AE1" s="1" t="s">
        <v>26</v>
      </c>
      <c r="AF1" s="1" t="s">
        <v>27</v>
      </c>
      <c r="AG1" s="1" t="s">
        <v>28</v>
      </c>
      <c r="AH1" s="1" t="s">
        <v>29</v>
      </c>
      <c r="AI1" s="1" t="s">
        <v>30</v>
      </c>
      <c r="AJ1" s="1" t="s">
        <v>31</v>
      </c>
      <c r="AK1" s="1" t="s">
        <v>32</v>
      </c>
      <c r="AL1" s="1" t="s">
        <v>33</v>
      </c>
      <c r="AM1" s="1" t="s">
        <v>34</v>
      </c>
      <c r="AN1" s="1" t="s">
        <v>35</v>
      </c>
    </row>
    <row r="2" spans="1:40" ht="12.75">
      <c r="A2" s="6">
        <v>1988</v>
      </c>
      <c r="B2" s="6" t="s">
        <v>3</v>
      </c>
      <c r="C2" s="6">
        <v>100</v>
      </c>
      <c r="D2" s="6">
        <v>1</v>
      </c>
      <c r="E2" s="6">
        <v>0</v>
      </c>
      <c r="F2" s="3">
        <v>1</v>
      </c>
      <c r="G2" s="3">
        <v>1</v>
      </c>
      <c r="H2" s="3">
        <v>0</v>
      </c>
      <c r="I2" s="3">
        <v>258</v>
      </c>
      <c r="J2" s="3">
        <v>54</v>
      </c>
      <c r="K2" s="3">
        <v>1</v>
      </c>
      <c r="L2" s="3">
        <v>4</v>
      </c>
      <c r="M2" s="4">
        <v>0</v>
      </c>
      <c r="N2" s="4">
        <v>0</v>
      </c>
      <c r="O2">
        <v>61</v>
      </c>
      <c r="P2" s="6">
        <v>4.2</v>
      </c>
      <c r="Q2" s="6">
        <v>0.581</v>
      </c>
      <c r="R2" s="6">
        <v>0</v>
      </c>
      <c r="S2" s="6">
        <v>-0.092</v>
      </c>
      <c r="T2" s="6">
        <v>-0.0725</v>
      </c>
      <c r="U2">
        <v>65994</v>
      </c>
      <c r="V2">
        <v>77500</v>
      </c>
      <c r="W2">
        <f>(U2+V2)/2</f>
        <v>71747</v>
      </c>
      <c r="X2">
        <f>W2/AD2</f>
        <v>60648.35164835164</v>
      </c>
      <c r="Y2">
        <f>X2/52</f>
        <v>1166.3144547759932</v>
      </c>
      <c r="Z2">
        <v>71377</v>
      </c>
      <c r="AA2">
        <f>Z2/AD2</f>
        <v>60335.58748943364</v>
      </c>
      <c r="AB2">
        <f>AA2/52</f>
        <v>1160.2997594121853</v>
      </c>
      <c r="AC2" s="6">
        <v>118.3</v>
      </c>
      <c r="AD2" s="6">
        <f>AC2/100</f>
        <v>1.183</v>
      </c>
      <c r="AE2">
        <v>549.0441</v>
      </c>
      <c r="AF2">
        <v>611.7921</v>
      </c>
      <c r="AG2">
        <v>705.9139</v>
      </c>
      <c r="AH2">
        <v>862.7836</v>
      </c>
      <c r="AI2">
        <v>1500.93</v>
      </c>
      <c r="AJ2">
        <v>1137.3057415956825</v>
      </c>
      <c r="AK2">
        <v>1215.7406203264193</v>
      </c>
      <c r="AL2">
        <v>1294.1754990571558</v>
      </c>
      <c r="AM2">
        <v>1403.9843292801872</v>
      </c>
      <c r="AN2">
        <v>1560.8540867416607</v>
      </c>
    </row>
    <row r="3" spans="1:40" ht="12.75">
      <c r="A3" s="6">
        <v>1989</v>
      </c>
      <c r="B3" s="6" t="s">
        <v>4</v>
      </c>
      <c r="C3" s="6">
        <v>101</v>
      </c>
      <c r="D3" s="6">
        <v>1</v>
      </c>
      <c r="E3" s="6">
        <v>0</v>
      </c>
      <c r="F3" s="3">
        <v>1</v>
      </c>
      <c r="G3" s="3">
        <v>1</v>
      </c>
      <c r="H3" s="3">
        <v>0</v>
      </c>
      <c r="I3" s="3">
        <v>260</v>
      </c>
      <c r="J3" s="3">
        <v>55</v>
      </c>
      <c r="K3" s="3">
        <v>0</v>
      </c>
      <c r="L3" s="3">
        <v>1</v>
      </c>
      <c r="M3" s="4">
        <v>1</v>
      </c>
      <c r="N3" s="4">
        <v>0</v>
      </c>
      <c r="O3">
        <v>66</v>
      </c>
      <c r="P3" s="6">
        <v>4.4</v>
      </c>
      <c r="Q3" s="6">
        <v>0.528</v>
      </c>
      <c r="R3" s="6">
        <v>0.052999999999999936</v>
      </c>
      <c r="S3" s="6">
        <v>-0.092</v>
      </c>
      <c r="T3" s="6">
        <v>-0.096</v>
      </c>
      <c r="U3">
        <v>68700</v>
      </c>
      <c r="V3">
        <v>80700</v>
      </c>
      <c r="W3">
        <f aca="true" t="shared" si="0" ref="W3:W19">(U3+V3)/2</f>
        <v>74700</v>
      </c>
      <c r="X3">
        <f>W3/AD3</f>
        <v>60241.93548387097</v>
      </c>
      <c r="Y3">
        <f aca="true" t="shared" si="1" ref="Y3:Y19">X3/52</f>
        <v>1158.498759305211</v>
      </c>
      <c r="Z3">
        <v>74303</v>
      </c>
      <c r="AA3">
        <f>Z3/AD3</f>
        <v>59921.77419354839</v>
      </c>
      <c r="AB3">
        <f aca="true" t="shared" si="2" ref="AB3:AB19">AA3/52</f>
        <v>1152.341811414392</v>
      </c>
      <c r="AC3" s="6">
        <v>124</v>
      </c>
      <c r="AD3" s="6">
        <f>AC3/100</f>
        <v>1.24</v>
      </c>
      <c r="AE3">
        <v>538.7717</v>
      </c>
      <c r="AF3">
        <v>598.6353</v>
      </c>
      <c r="AG3">
        <v>703.3964</v>
      </c>
      <c r="AH3">
        <v>868.0211</v>
      </c>
      <c r="AI3">
        <v>1496.573</v>
      </c>
      <c r="AJ3">
        <v>1129.9240074441686</v>
      </c>
      <c r="AK3">
        <v>1207.7465880893299</v>
      </c>
      <c r="AL3">
        <v>1234.6851736972703</v>
      </c>
      <c r="AM3">
        <v>1339.4463399503722</v>
      </c>
      <c r="AN3">
        <v>1489.1051488833748</v>
      </c>
    </row>
    <row r="4" spans="1:40" ht="12.75">
      <c r="A4" s="6">
        <v>1990</v>
      </c>
      <c r="B4" s="6" t="s">
        <v>4</v>
      </c>
      <c r="C4" s="6">
        <v>101</v>
      </c>
      <c r="D4" s="6">
        <v>1</v>
      </c>
      <c r="E4" s="6">
        <v>0</v>
      </c>
      <c r="F4" s="3">
        <v>1</v>
      </c>
      <c r="G4" s="3">
        <v>1</v>
      </c>
      <c r="H4" s="3">
        <v>0</v>
      </c>
      <c r="I4" s="3">
        <v>260</v>
      </c>
      <c r="J4" s="3">
        <v>55</v>
      </c>
      <c r="K4" s="3">
        <v>0</v>
      </c>
      <c r="L4" s="3">
        <v>2</v>
      </c>
      <c r="M4" s="4">
        <v>0</v>
      </c>
      <c r="N4" s="4">
        <v>0</v>
      </c>
      <c r="O4">
        <v>72</v>
      </c>
      <c r="P4" s="6">
        <v>6.2</v>
      </c>
      <c r="Q4" s="6">
        <v>0.528</v>
      </c>
      <c r="R4" s="6">
        <v>0.052999999999999936</v>
      </c>
      <c r="S4" s="6">
        <v>-0.092</v>
      </c>
      <c r="T4" s="6">
        <v>-0.096</v>
      </c>
      <c r="U4">
        <v>71200</v>
      </c>
      <c r="V4">
        <v>83600</v>
      </c>
      <c r="W4">
        <f t="shared" si="0"/>
        <v>77400</v>
      </c>
      <c r="X4">
        <f>W4/AD4</f>
        <v>59219.58684009182</v>
      </c>
      <c r="Y4">
        <f t="shared" si="1"/>
        <v>1138.8382084633042</v>
      </c>
      <c r="Z4">
        <v>76982</v>
      </c>
      <c r="AA4">
        <f>Z4/AD4</f>
        <v>58899.77046671768</v>
      </c>
      <c r="AB4">
        <f t="shared" si="2"/>
        <v>1132.6878935907246</v>
      </c>
      <c r="AC4" s="6">
        <v>130.7</v>
      </c>
      <c r="AD4" s="6">
        <f>AC4/100</f>
        <v>1.307</v>
      </c>
      <c r="AE4">
        <v>525.3517</v>
      </c>
      <c r="AF4">
        <v>590.6656</v>
      </c>
      <c r="AG4">
        <v>688.6367</v>
      </c>
      <c r="AH4">
        <v>851.9216</v>
      </c>
      <c r="AI4">
        <v>1419.855</v>
      </c>
      <c r="AJ4">
        <v>1110.3378259078336</v>
      </c>
      <c r="AK4">
        <v>1187.010770407863</v>
      </c>
      <c r="AL4">
        <v>1263.6837149078924</v>
      </c>
      <c r="AM4">
        <v>1371.593784944971</v>
      </c>
      <c r="AN4">
        <v>1523.5198046024368</v>
      </c>
    </row>
    <row r="5" spans="1:40" ht="12.75">
      <c r="A5" s="6">
        <v>1991</v>
      </c>
      <c r="B5" s="6" t="s">
        <v>4</v>
      </c>
      <c r="C5" s="6">
        <v>102</v>
      </c>
      <c r="D5" s="6">
        <v>1</v>
      </c>
      <c r="E5" s="6">
        <v>0</v>
      </c>
      <c r="F5" s="3">
        <v>1</v>
      </c>
      <c r="G5" s="3">
        <v>1</v>
      </c>
      <c r="H5" s="3">
        <v>0</v>
      </c>
      <c r="I5" s="3">
        <v>267</v>
      </c>
      <c r="J5" s="3">
        <v>56</v>
      </c>
      <c r="K5" s="3">
        <v>0</v>
      </c>
      <c r="L5" s="3">
        <v>3</v>
      </c>
      <c r="M5" s="4">
        <v>0</v>
      </c>
      <c r="N5" s="4">
        <v>0</v>
      </c>
      <c r="O5">
        <v>69</v>
      </c>
      <c r="P5" s="6">
        <v>2.9</v>
      </c>
      <c r="Q5" s="6">
        <v>0.528</v>
      </c>
      <c r="R5" s="6">
        <v>0.052999999999999936</v>
      </c>
      <c r="S5" s="6">
        <v>-0.107</v>
      </c>
      <c r="T5" s="6">
        <v>-0.1285</v>
      </c>
      <c r="U5">
        <v>87000</v>
      </c>
      <c r="V5">
        <v>108300</v>
      </c>
      <c r="W5">
        <f t="shared" si="0"/>
        <v>97650</v>
      </c>
      <c r="X5">
        <f>W5/AD5</f>
        <v>71696.03524229076</v>
      </c>
      <c r="Y5">
        <f t="shared" si="1"/>
        <v>1378.7699085055915</v>
      </c>
      <c r="Z5">
        <v>80138</v>
      </c>
      <c r="AA5">
        <f>Z5/AD5</f>
        <v>58838.47283406755</v>
      </c>
      <c r="AB5">
        <f t="shared" si="2"/>
        <v>1131.5090929628375</v>
      </c>
      <c r="AC5" s="6">
        <v>136.2</v>
      </c>
      <c r="AD5" s="6">
        <f>AC5/100</f>
        <v>1.3619999999999999</v>
      </c>
      <c r="AE5">
        <v>527.8723</v>
      </c>
      <c r="AF5">
        <v>585.889</v>
      </c>
      <c r="AG5">
        <v>681.2662</v>
      </c>
      <c r="AH5">
        <v>831.1448</v>
      </c>
      <c r="AI5">
        <v>1362.519</v>
      </c>
      <c r="AJ5">
        <v>1380.2453970405516</v>
      </c>
      <c r="AK5">
        <v>1475.6226702812608</v>
      </c>
      <c r="AL5">
        <v>1570.9999435219702</v>
      </c>
      <c r="AM5">
        <v>1704.5281260589634</v>
      </c>
      <c r="AN5">
        <v>1892.5576075906474</v>
      </c>
    </row>
    <row r="6" spans="1:40" ht="12.75">
      <c r="A6" s="6">
        <v>1992</v>
      </c>
      <c r="B6" s="6" t="s">
        <v>4</v>
      </c>
      <c r="C6" s="6">
        <v>102</v>
      </c>
      <c r="D6" s="6">
        <v>1</v>
      </c>
      <c r="E6" s="6">
        <v>0</v>
      </c>
      <c r="F6" s="3">
        <v>1</v>
      </c>
      <c r="G6" s="3">
        <v>1</v>
      </c>
      <c r="H6" s="3">
        <v>0</v>
      </c>
      <c r="I6" s="3">
        <v>267</v>
      </c>
      <c r="J6" s="3">
        <v>56</v>
      </c>
      <c r="K6" s="3">
        <v>0</v>
      </c>
      <c r="L6" s="3">
        <v>4</v>
      </c>
      <c r="M6" s="4">
        <v>0</v>
      </c>
      <c r="N6" s="4">
        <v>0</v>
      </c>
      <c r="O6">
        <v>69</v>
      </c>
      <c r="P6" s="6">
        <v>2.9</v>
      </c>
      <c r="Q6" s="6">
        <v>0.528</v>
      </c>
      <c r="R6" s="6">
        <v>0.052999999999999936</v>
      </c>
      <c r="S6" s="6">
        <v>-0.107</v>
      </c>
      <c r="T6" s="6">
        <v>-0.1285</v>
      </c>
      <c r="U6" s="6">
        <v>92900</v>
      </c>
      <c r="V6" s="6">
        <v>115700</v>
      </c>
      <c r="W6">
        <f t="shared" si="0"/>
        <v>104300</v>
      </c>
      <c r="X6">
        <f>W6/AD6</f>
        <v>74340.69850320742</v>
      </c>
      <c r="Y6">
        <f t="shared" si="1"/>
        <v>1429.6288173693733</v>
      </c>
      <c r="Z6">
        <v>83502</v>
      </c>
      <c r="AA6">
        <f>Z6/AD6</f>
        <v>59516.74982181041</v>
      </c>
      <c r="AB6">
        <f t="shared" si="2"/>
        <v>1144.5528811886618</v>
      </c>
      <c r="AC6" s="6">
        <v>140.3</v>
      </c>
      <c r="AD6" s="6">
        <f>AC6/100</f>
        <v>1.403</v>
      </c>
      <c r="AE6">
        <v>529.086</v>
      </c>
      <c r="AF6">
        <v>595.2217</v>
      </c>
      <c r="AG6">
        <v>674.5847</v>
      </c>
      <c r="AH6">
        <v>859.7648</v>
      </c>
      <c r="AI6">
        <v>1322.702</v>
      </c>
      <c r="AJ6">
        <v>1386.205384067109</v>
      </c>
      <c r="AK6">
        <v>1482.7635835297988</v>
      </c>
      <c r="AL6">
        <v>1577.9990679313557</v>
      </c>
      <c r="AM6">
        <v>1712.916004166895</v>
      </c>
      <c r="AN6">
        <v>1902.0642579088765</v>
      </c>
    </row>
    <row r="7" spans="1:40" ht="12.75">
      <c r="A7" s="6">
        <v>1993</v>
      </c>
      <c r="B7" s="6" t="s">
        <v>5</v>
      </c>
      <c r="C7" s="6">
        <v>103</v>
      </c>
      <c r="D7" s="6">
        <v>0</v>
      </c>
      <c r="E7" s="6">
        <v>1</v>
      </c>
      <c r="F7" s="3">
        <v>1</v>
      </c>
      <c r="G7" s="3">
        <v>1</v>
      </c>
      <c r="H7" s="3">
        <v>1</v>
      </c>
      <c r="I7" s="3">
        <v>258</v>
      </c>
      <c r="J7" s="3">
        <v>57</v>
      </c>
      <c r="K7" s="3">
        <v>0</v>
      </c>
      <c r="L7" s="3">
        <v>1</v>
      </c>
      <c r="M7" s="4">
        <v>1</v>
      </c>
      <c r="N7" s="4">
        <v>1</v>
      </c>
      <c r="O7">
        <v>50</v>
      </c>
      <c r="P7" s="6">
        <v>2.7</v>
      </c>
      <c r="Q7" s="6">
        <v>-0.432</v>
      </c>
      <c r="R7" s="6">
        <v>0.96</v>
      </c>
      <c r="S7" s="6">
        <v>-0.112</v>
      </c>
      <c r="T7" s="6">
        <v>-0.125</v>
      </c>
      <c r="U7">
        <v>92900</v>
      </c>
      <c r="V7">
        <v>115700</v>
      </c>
      <c r="W7">
        <f t="shared" si="0"/>
        <v>104300</v>
      </c>
      <c r="X7">
        <f>W7/AD7</f>
        <v>72179.93079584774</v>
      </c>
      <c r="Y7">
        <f t="shared" si="1"/>
        <v>1388.0755922278413</v>
      </c>
      <c r="Z7">
        <v>86589</v>
      </c>
      <c r="AA7">
        <f>Z7/AD7</f>
        <v>59923.183391003455</v>
      </c>
      <c r="AB7">
        <f t="shared" si="2"/>
        <v>1152.3689113654511</v>
      </c>
      <c r="AC7" s="6">
        <v>144.5</v>
      </c>
      <c r="AD7" s="6">
        <f>AC7/100</f>
        <v>1.445</v>
      </c>
      <c r="AE7">
        <v>513.7078</v>
      </c>
      <c r="AF7">
        <v>590.7639</v>
      </c>
      <c r="AG7">
        <v>680.6628</v>
      </c>
      <c r="AH7">
        <v>897.5502</v>
      </c>
      <c r="AI7">
        <v>1284.256</v>
      </c>
      <c r="AJ7">
        <v>1389.5794516901783</v>
      </c>
      <c r="AK7">
        <v>1485.8996539792388</v>
      </c>
      <c r="AL7">
        <v>1580.935586904445</v>
      </c>
      <c r="AM7">
        <v>1715.7838701091296</v>
      </c>
      <c r="AN7">
        <v>1905.855735959542</v>
      </c>
    </row>
    <row r="8" spans="1:40" ht="12.75">
      <c r="A8" s="6">
        <v>1994</v>
      </c>
      <c r="B8" s="6" t="s">
        <v>5</v>
      </c>
      <c r="C8" s="6">
        <v>103</v>
      </c>
      <c r="D8" s="6">
        <v>0</v>
      </c>
      <c r="E8" s="6">
        <v>1</v>
      </c>
      <c r="F8" s="3">
        <v>1</v>
      </c>
      <c r="G8" s="3">
        <v>1</v>
      </c>
      <c r="H8" s="3">
        <v>1</v>
      </c>
      <c r="I8" s="3">
        <v>258</v>
      </c>
      <c r="J8" s="3">
        <v>57</v>
      </c>
      <c r="K8" s="3">
        <v>0</v>
      </c>
      <c r="L8" s="3">
        <v>2</v>
      </c>
      <c r="M8" s="4">
        <v>0</v>
      </c>
      <c r="N8" s="4">
        <v>1</v>
      </c>
      <c r="O8">
        <v>101</v>
      </c>
      <c r="P8" s="6">
        <v>2.7</v>
      </c>
      <c r="Q8" s="6">
        <v>-0.432</v>
      </c>
      <c r="R8" s="6">
        <v>0.96</v>
      </c>
      <c r="S8" s="6">
        <v>-0.112</v>
      </c>
      <c r="T8" s="6">
        <v>-0.125</v>
      </c>
      <c r="U8" s="6">
        <v>92900</v>
      </c>
      <c r="V8" s="6">
        <v>115700</v>
      </c>
      <c r="W8">
        <f t="shared" si="0"/>
        <v>104300</v>
      </c>
      <c r="X8">
        <f>W8/AD8</f>
        <v>70377.8677462888</v>
      </c>
      <c r="Y8">
        <f t="shared" si="1"/>
        <v>1353.420533582477</v>
      </c>
      <c r="Z8" s="6">
        <v>86589</v>
      </c>
      <c r="AA8">
        <f>Z8/AD8</f>
        <v>58427.12550607287</v>
      </c>
      <c r="AB8">
        <f t="shared" si="2"/>
        <v>1123.5985674244782</v>
      </c>
      <c r="AC8" s="6">
        <v>148.2</v>
      </c>
      <c r="AD8" s="6">
        <f>AC8/100</f>
        <v>1.482</v>
      </c>
      <c r="AE8">
        <v>525.9265</v>
      </c>
      <c r="AF8">
        <v>613.5809</v>
      </c>
      <c r="AG8">
        <v>713.7574</v>
      </c>
      <c r="AH8">
        <v>939.1545</v>
      </c>
      <c r="AI8">
        <v>1252.193</v>
      </c>
      <c r="AJ8">
        <v>1354.8868472957543</v>
      </c>
      <c r="AK8">
        <v>1448.8022941970312</v>
      </c>
      <c r="AL8">
        <v>1541.4655351396243</v>
      </c>
      <c r="AM8">
        <v>1672.9471608014119</v>
      </c>
      <c r="AN8">
        <v>1858.2736426865981</v>
      </c>
    </row>
    <row r="9" spans="1:40" ht="12.75">
      <c r="A9" s="6">
        <v>1995</v>
      </c>
      <c r="B9" s="6" t="s">
        <v>5</v>
      </c>
      <c r="C9" s="6">
        <v>104</v>
      </c>
      <c r="D9" s="6">
        <v>1</v>
      </c>
      <c r="E9" s="6">
        <v>0</v>
      </c>
      <c r="F9" s="3">
        <v>0</v>
      </c>
      <c r="G9" s="3">
        <v>0</v>
      </c>
      <c r="H9" s="3">
        <v>1</v>
      </c>
      <c r="I9" s="3">
        <v>230</v>
      </c>
      <c r="J9" s="3">
        <v>54</v>
      </c>
      <c r="K9" s="3">
        <v>0</v>
      </c>
      <c r="L9" s="3">
        <v>3</v>
      </c>
      <c r="M9" s="4">
        <v>0</v>
      </c>
      <c r="N9" s="4">
        <v>1</v>
      </c>
      <c r="O9">
        <v>100</v>
      </c>
      <c r="P9" s="6">
        <v>2.5</v>
      </c>
      <c r="Q9" s="6">
        <v>-0.432</v>
      </c>
      <c r="R9" s="6">
        <v>0.96</v>
      </c>
      <c r="S9" s="6">
        <v>0.182</v>
      </c>
      <c r="T9" s="6">
        <v>0.029</v>
      </c>
      <c r="U9" s="6">
        <v>92900</v>
      </c>
      <c r="V9" s="6">
        <v>115700</v>
      </c>
      <c r="W9">
        <f t="shared" si="0"/>
        <v>104300</v>
      </c>
      <c r="X9">
        <f>W9/AD9</f>
        <v>68438.32020997375</v>
      </c>
      <c r="Y9">
        <f t="shared" si="1"/>
        <v>1316.1215424994953</v>
      </c>
      <c r="Z9" s="6">
        <v>88326</v>
      </c>
      <c r="AA9">
        <f>Z9/AD9</f>
        <v>57956.69291338583</v>
      </c>
      <c r="AB9">
        <f t="shared" si="2"/>
        <v>1114.5517867958813</v>
      </c>
      <c r="AC9" s="6">
        <v>152.4</v>
      </c>
      <c r="AD9" s="6">
        <f>AC9/100</f>
        <v>1.524</v>
      </c>
      <c r="AE9">
        <v>535.7864</v>
      </c>
      <c r="AF9">
        <v>608.8482</v>
      </c>
      <c r="AG9">
        <v>706.1422</v>
      </c>
      <c r="AH9">
        <v>901.0953</v>
      </c>
      <c r="AI9">
        <v>1604.035</v>
      </c>
      <c r="AJ9">
        <v>1317.547445992328</v>
      </c>
      <c r="AK9">
        <v>1408.8746719160104</v>
      </c>
      <c r="AL9">
        <v>1498.984201494044</v>
      </c>
      <c r="AM9">
        <v>1626.8423177871996</v>
      </c>
      <c r="AN9">
        <v>1807.0613769432664</v>
      </c>
    </row>
    <row r="10" spans="1:40" ht="12.75">
      <c r="A10" s="6">
        <v>1996</v>
      </c>
      <c r="B10" s="6" t="s">
        <v>5</v>
      </c>
      <c r="C10" s="6">
        <v>104</v>
      </c>
      <c r="D10" s="6">
        <v>1</v>
      </c>
      <c r="E10" s="6">
        <v>0</v>
      </c>
      <c r="F10" s="3">
        <v>0</v>
      </c>
      <c r="G10" s="3">
        <v>0</v>
      </c>
      <c r="H10" s="3">
        <v>1</v>
      </c>
      <c r="I10" s="3">
        <v>230</v>
      </c>
      <c r="J10" s="3">
        <v>54</v>
      </c>
      <c r="K10" s="3">
        <v>0</v>
      </c>
      <c r="L10" s="3">
        <v>4</v>
      </c>
      <c r="M10" s="4">
        <v>0</v>
      </c>
      <c r="N10" s="4">
        <v>1</v>
      </c>
      <c r="O10">
        <v>111</v>
      </c>
      <c r="P10" s="6">
        <v>3.3</v>
      </c>
      <c r="Q10" s="6">
        <v>-0.432</v>
      </c>
      <c r="R10" s="6">
        <v>0.96</v>
      </c>
      <c r="S10" s="6">
        <v>0.182</v>
      </c>
      <c r="T10" s="6">
        <v>0.029</v>
      </c>
      <c r="U10" s="6">
        <v>94800</v>
      </c>
      <c r="V10" s="6">
        <v>115700</v>
      </c>
      <c r="W10">
        <f t="shared" si="0"/>
        <v>105250</v>
      </c>
      <c r="X10">
        <f>W10/AD10</f>
        <v>67080.94327597196</v>
      </c>
      <c r="Y10">
        <f t="shared" si="1"/>
        <v>1290.0181399225378</v>
      </c>
      <c r="Z10" s="6">
        <v>90090</v>
      </c>
      <c r="AA10">
        <f>Z10/AD10</f>
        <v>57418.738049713196</v>
      </c>
      <c r="AB10">
        <f t="shared" si="2"/>
        <v>1104.206500956023</v>
      </c>
      <c r="AC10" s="6">
        <v>156.9</v>
      </c>
      <c r="AD10" s="6">
        <f>AC10/100</f>
        <v>1.569</v>
      </c>
      <c r="AE10">
        <v>532.2474</v>
      </c>
      <c r="AF10">
        <v>591.386</v>
      </c>
      <c r="AG10">
        <v>709.6632</v>
      </c>
      <c r="AH10">
        <v>887.079</v>
      </c>
      <c r="AI10">
        <v>1774.158</v>
      </c>
      <c r="AJ10">
        <v>1279.759278325244</v>
      </c>
      <c r="AK10">
        <v>1368.4671765455703</v>
      </c>
      <c r="AL10">
        <v>1455.992302789626</v>
      </c>
      <c r="AM10">
        <v>1580.183360298083</v>
      </c>
      <c r="AN10">
        <v>1755.2336127861938</v>
      </c>
    </row>
    <row r="11" spans="1:40" ht="12.75">
      <c r="A11" s="6">
        <v>1997</v>
      </c>
      <c r="B11" s="6" t="s">
        <v>5</v>
      </c>
      <c r="C11" s="6">
        <v>105</v>
      </c>
      <c r="D11" s="6">
        <v>1</v>
      </c>
      <c r="E11" s="6">
        <v>0</v>
      </c>
      <c r="F11" s="3">
        <v>0</v>
      </c>
      <c r="G11" s="3">
        <v>0</v>
      </c>
      <c r="H11" s="3">
        <v>1</v>
      </c>
      <c r="I11" s="3">
        <v>227</v>
      </c>
      <c r="J11" s="3">
        <v>55</v>
      </c>
      <c r="K11" s="3">
        <v>1</v>
      </c>
      <c r="L11" s="3">
        <v>1</v>
      </c>
      <c r="M11" s="4">
        <v>0</v>
      </c>
      <c r="N11" s="4">
        <v>0</v>
      </c>
      <c r="O11">
        <v>109</v>
      </c>
      <c r="P11" s="6">
        <v>1.7</v>
      </c>
      <c r="Q11" s="6">
        <v>-0.432</v>
      </c>
      <c r="R11" s="6">
        <v>0</v>
      </c>
      <c r="S11" s="6">
        <v>0.174</v>
      </c>
      <c r="T11" s="6">
        <v>0.122</v>
      </c>
      <c r="U11" s="6">
        <v>97000</v>
      </c>
      <c r="V11" s="6">
        <v>115700</v>
      </c>
      <c r="W11">
        <f t="shared" si="0"/>
        <v>106350</v>
      </c>
      <c r="X11">
        <f>W11/AD11</f>
        <v>66261.68224299066</v>
      </c>
      <c r="Y11">
        <f t="shared" si="1"/>
        <v>1274.2631200575127</v>
      </c>
      <c r="Z11" s="6">
        <v>92161</v>
      </c>
      <c r="AA11">
        <f>Z11/AD11</f>
        <v>57421.183800623054</v>
      </c>
      <c r="AB11">
        <f t="shared" si="2"/>
        <v>1104.2535346273664</v>
      </c>
      <c r="AC11" s="6">
        <v>160.5</v>
      </c>
      <c r="AD11" s="6">
        <f>AC11/100</f>
        <v>1.605</v>
      </c>
      <c r="AE11">
        <v>543.434</v>
      </c>
      <c r="AF11">
        <v>612.8085</v>
      </c>
      <c r="AG11">
        <v>728.4327</v>
      </c>
      <c r="AH11">
        <v>924.994</v>
      </c>
      <c r="AI11">
        <v>1734.364</v>
      </c>
      <c r="AJ11">
        <v>1251.0543973160795</v>
      </c>
      <c r="AK11">
        <v>1337.7725856697818</v>
      </c>
      <c r="AL11">
        <v>1423.3345315121016</v>
      </c>
      <c r="AM11">
        <v>1544.739995207285</v>
      </c>
      <c r="AN11">
        <v>1715.863886891924</v>
      </c>
    </row>
    <row r="12" spans="1:40" ht="12.75">
      <c r="A12" s="6">
        <v>1998</v>
      </c>
      <c r="B12" s="6" t="s">
        <v>5</v>
      </c>
      <c r="C12" s="6">
        <v>105</v>
      </c>
      <c r="D12" s="6">
        <v>1</v>
      </c>
      <c r="E12" s="6">
        <v>0</v>
      </c>
      <c r="F12" s="3">
        <v>0</v>
      </c>
      <c r="G12" s="4">
        <v>0</v>
      </c>
      <c r="H12" s="3">
        <v>1</v>
      </c>
      <c r="I12" s="3">
        <v>227</v>
      </c>
      <c r="J12" s="3">
        <v>55</v>
      </c>
      <c r="K12" s="4">
        <v>1</v>
      </c>
      <c r="L12" s="4">
        <v>2</v>
      </c>
      <c r="M12" s="4">
        <v>0</v>
      </c>
      <c r="N12" s="4">
        <v>0</v>
      </c>
      <c r="O12">
        <v>113</v>
      </c>
      <c r="P12" s="6">
        <v>1.4</v>
      </c>
      <c r="Q12" s="6">
        <v>-0.432</v>
      </c>
      <c r="R12" s="6">
        <v>0</v>
      </c>
      <c r="S12" s="6">
        <v>0.174</v>
      </c>
      <c r="T12" s="6">
        <v>0.122</v>
      </c>
      <c r="U12" s="6">
        <v>99200</v>
      </c>
      <c r="V12" s="6">
        <v>118400</v>
      </c>
      <c r="W12">
        <f t="shared" si="0"/>
        <v>108800</v>
      </c>
      <c r="X12">
        <f>W12/AD12</f>
        <v>66748.46625766871</v>
      </c>
      <c r="Y12">
        <f t="shared" si="1"/>
        <v>1283.6243511090138</v>
      </c>
      <c r="Z12" s="6">
        <v>94287</v>
      </c>
      <c r="AA12">
        <f>Z12/AD12</f>
        <v>57844.78527607362</v>
      </c>
      <c r="AB12">
        <f t="shared" si="2"/>
        <v>1112.3997168475696</v>
      </c>
      <c r="AC12" s="6">
        <v>163</v>
      </c>
      <c r="AD12" s="6">
        <f>AC12/100</f>
        <v>1.63</v>
      </c>
      <c r="AE12">
        <v>569.2543</v>
      </c>
      <c r="AF12">
        <v>626.1798</v>
      </c>
      <c r="AG12">
        <v>740.0306</v>
      </c>
      <c r="AH12">
        <v>967.7324</v>
      </c>
      <c r="AI12">
        <v>3492.159</v>
      </c>
      <c r="AJ12">
        <v>1260.3291647003302</v>
      </c>
      <c r="AK12">
        <v>1347.9943369513921</v>
      </c>
      <c r="AL12">
        <v>1433.3824917413874</v>
      </c>
      <c r="AM12">
        <v>1556.3414346389807</v>
      </c>
      <c r="AN12">
        <v>1728.2562529495042</v>
      </c>
    </row>
    <row r="13" spans="1:40" ht="12.75">
      <c r="A13" s="6">
        <v>1999</v>
      </c>
      <c r="B13" s="6" t="s">
        <v>5</v>
      </c>
      <c r="C13" s="6">
        <v>106</v>
      </c>
      <c r="D13" s="6">
        <v>1</v>
      </c>
      <c r="E13" s="6">
        <v>0</v>
      </c>
      <c r="F13" s="3">
        <v>0</v>
      </c>
      <c r="G13" s="4">
        <v>0</v>
      </c>
      <c r="H13" s="3">
        <v>1</v>
      </c>
      <c r="I13" s="4">
        <v>223</v>
      </c>
      <c r="J13" s="4">
        <v>55</v>
      </c>
      <c r="K13" s="4">
        <v>1</v>
      </c>
      <c r="L13" s="4">
        <v>3</v>
      </c>
      <c r="M13" s="4">
        <v>0</v>
      </c>
      <c r="N13" s="4">
        <v>0</v>
      </c>
      <c r="O13">
        <v>109</v>
      </c>
      <c r="P13" s="6">
        <v>2.7</v>
      </c>
      <c r="Q13" s="6">
        <v>-0.432</v>
      </c>
      <c r="R13" s="6">
        <v>0</v>
      </c>
      <c r="S13" s="6">
        <v>0.149</v>
      </c>
      <c r="T13" s="6">
        <v>0.1105</v>
      </c>
      <c r="U13" s="6">
        <v>102300</v>
      </c>
      <c r="V13" s="6">
        <v>118400</v>
      </c>
      <c r="W13">
        <f t="shared" si="0"/>
        <v>110350</v>
      </c>
      <c r="X13">
        <f>W13/AD13</f>
        <v>66236.49459783913</v>
      </c>
      <c r="Y13">
        <f t="shared" si="1"/>
        <v>1273.7787422661372</v>
      </c>
      <c r="Z13" s="6">
        <v>97201</v>
      </c>
      <c r="AA13">
        <f>Z13/AD13</f>
        <v>58343.93757503002</v>
      </c>
      <c r="AB13">
        <f t="shared" si="2"/>
        <v>1121.998799519808</v>
      </c>
      <c r="AC13" s="6">
        <v>166.6</v>
      </c>
      <c r="AD13" s="6">
        <f>AC13/100</f>
        <v>1.666</v>
      </c>
      <c r="AE13">
        <v>562.5231</v>
      </c>
      <c r="AF13">
        <v>668.3442</v>
      </c>
      <c r="AG13">
        <v>779.735</v>
      </c>
      <c r="AH13">
        <v>1002.516</v>
      </c>
      <c r="AI13">
        <v>2554.623</v>
      </c>
      <c r="AJ13">
        <v>1233.0951611413795</v>
      </c>
      <c r="AK13">
        <v>1318.8660079416384</v>
      </c>
      <c r="AL13">
        <v>1402.4090405392926</v>
      </c>
      <c r="AM13">
        <v>1522.711007479915</v>
      </c>
      <c r="AN13">
        <v>1690.910979776526</v>
      </c>
    </row>
    <row r="14" spans="1:40" ht="12.75">
      <c r="A14" s="6">
        <v>2000</v>
      </c>
      <c r="B14" s="6" t="s">
        <v>5</v>
      </c>
      <c r="C14" s="6">
        <v>106</v>
      </c>
      <c r="D14" s="6">
        <v>1</v>
      </c>
      <c r="E14" s="6">
        <v>0</v>
      </c>
      <c r="F14" s="3">
        <v>0</v>
      </c>
      <c r="G14" s="4">
        <v>0</v>
      </c>
      <c r="H14" s="3">
        <v>1</v>
      </c>
      <c r="I14" s="4">
        <v>223</v>
      </c>
      <c r="J14" s="4">
        <v>55</v>
      </c>
      <c r="K14" s="4">
        <v>1</v>
      </c>
      <c r="L14" s="4">
        <v>4</v>
      </c>
      <c r="M14" s="4">
        <v>0</v>
      </c>
      <c r="N14" s="4">
        <v>0</v>
      </c>
      <c r="O14">
        <v>107</v>
      </c>
      <c r="P14" s="6">
        <v>3.4</v>
      </c>
      <c r="Q14" s="6">
        <v>-0.432</v>
      </c>
      <c r="R14" s="6">
        <v>0</v>
      </c>
      <c r="S14" s="6">
        <v>0.149</v>
      </c>
      <c r="T14" s="6">
        <v>0.1105</v>
      </c>
      <c r="U14" s="6">
        <v>106200</v>
      </c>
      <c r="V14" s="6">
        <v>122400</v>
      </c>
      <c r="W14">
        <f t="shared" si="0"/>
        <v>114300</v>
      </c>
      <c r="X14">
        <f>W14/AD14</f>
        <v>66376.30662020906</v>
      </c>
      <c r="Y14">
        <f t="shared" si="1"/>
        <v>1276.4674350040202</v>
      </c>
      <c r="Z14" s="6">
        <v>100897</v>
      </c>
      <c r="AA14">
        <f>Z14/AD14</f>
        <v>58592.915214866436</v>
      </c>
      <c r="AB14">
        <f t="shared" si="2"/>
        <v>1126.7868310551237</v>
      </c>
      <c r="AC14" s="6">
        <v>172.2</v>
      </c>
      <c r="AD14" s="6">
        <f>AC14/100</f>
        <v>1.722</v>
      </c>
      <c r="AE14">
        <v>583.7447</v>
      </c>
      <c r="AF14">
        <v>655.7813</v>
      </c>
      <c r="AG14">
        <v>790.6589</v>
      </c>
      <c r="AH14">
        <v>1026.949</v>
      </c>
      <c r="AI14">
        <v>3611.476</v>
      </c>
      <c r="AJ14">
        <v>1233.9464397391228</v>
      </c>
      <c r="AK14">
        <v>1319.0833556687217</v>
      </c>
      <c r="AL14">
        <v>1403.1425891181989</v>
      </c>
      <c r="AM14">
        <v>1522.765344411686</v>
      </c>
      <c r="AN14">
        <v>1691.961493790762</v>
      </c>
    </row>
    <row r="15" spans="1:40" ht="12.75">
      <c r="A15" s="6">
        <v>2001</v>
      </c>
      <c r="B15" s="6" t="s">
        <v>6</v>
      </c>
      <c r="C15" s="6">
        <v>107</v>
      </c>
      <c r="D15" s="6">
        <v>1</v>
      </c>
      <c r="E15" s="6">
        <v>0</v>
      </c>
      <c r="F15" s="3">
        <v>0</v>
      </c>
      <c r="G15" s="4">
        <v>1</v>
      </c>
      <c r="H15" s="4">
        <v>0</v>
      </c>
      <c r="I15" s="4">
        <v>222</v>
      </c>
      <c r="J15" s="4">
        <v>51</v>
      </c>
      <c r="K15" s="4">
        <v>0</v>
      </c>
      <c r="L15" s="4">
        <v>1</v>
      </c>
      <c r="M15" s="4">
        <v>1</v>
      </c>
      <c r="N15" s="4">
        <v>1</v>
      </c>
      <c r="O15">
        <v>78</v>
      </c>
      <c r="P15" s="6">
        <v>1.5</v>
      </c>
      <c r="Q15" s="6">
        <v>0.47</v>
      </c>
      <c r="R15" s="6">
        <v>0.9019999999999999</v>
      </c>
      <c r="S15" s="6">
        <v>0.172</v>
      </c>
      <c r="T15" s="6">
        <v>-0.01</v>
      </c>
      <c r="U15" s="6">
        <v>109100</v>
      </c>
      <c r="V15" s="6">
        <v>125700</v>
      </c>
      <c r="W15">
        <f t="shared" si="0"/>
        <v>117400</v>
      </c>
      <c r="X15">
        <f>W15/AD15</f>
        <v>66290.23150762281</v>
      </c>
      <c r="Y15">
        <f t="shared" si="1"/>
        <v>1274.8121443773618</v>
      </c>
      <c r="Z15" s="6">
        <v>103623</v>
      </c>
      <c r="AA15">
        <f>Z15/AD15</f>
        <v>58511.010728402034</v>
      </c>
      <c r="AB15">
        <f t="shared" si="2"/>
        <v>1125.2117447769622</v>
      </c>
      <c r="AC15" s="6">
        <v>177.1</v>
      </c>
      <c r="AD15" s="6">
        <f>AC15/100</f>
        <v>1.771</v>
      </c>
      <c r="AE15">
        <v>576.3258</v>
      </c>
      <c r="AF15">
        <v>670.6337</v>
      </c>
      <c r="AG15">
        <v>785.8989</v>
      </c>
      <c r="AH15">
        <v>1047.865</v>
      </c>
      <c r="AI15">
        <v>3360.692</v>
      </c>
      <c r="AJ15">
        <v>1232.289449680754</v>
      </c>
      <c r="AK15">
        <v>1317.1665291230509</v>
      </c>
      <c r="AL15">
        <v>1400.9957433870477</v>
      </c>
      <c r="AM15">
        <v>1520.4523737132433</v>
      </c>
      <c r="AN15">
        <v>1689.158667419537</v>
      </c>
    </row>
    <row r="16" spans="1:40" ht="12.75">
      <c r="A16" s="6">
        <v>2002</v>
      </c>
      <c r="B16" s="6" t="s">
        <v>6</v>
      </c>
      <c r="C16" s="6">
        <v>107</v>
      </c>
      <c r="D16" s="6">
        <v>1</v>
      </c>
      <c r="E16" s="6">
        <v>0</v>
      </c>
      <c r="F16" s="3">
        <v>0</v>
      </c>
      <c r="G16" s="4">
        <v>1</v>
      </c>
      <c r="H16" s="4">
        <v>0</v>
      </c>
      <c r="I16" s="4">
        <v>222</v>
      </c>
      <c r="J16" s="4">
        <v>51</v>
      </c>
      <c r="K16" s="4">
        <v>0</v>
      </c>
      <c r="L16" s="4">
        <v>2</v>
      </c>
      <c r="M16" s="4">
        <v>0</v>
      </c>
      <c r="N16" s="4">
        <v>1</v>
      </c>
      <c r="O16">
        <v>71</v>
      </c>
      <c r="P16" s="6">
        <v>2.5</v>
      </c>
      <c r="Q16" s="6">
        <v>0.47</v>
      </c>
      <c r="R16" s="6">
        <v>0.9019999999999999</v>
      </c>
      <c r="S16" s="6">
        <v>0.172</v>
      </c>
      <c r="T16" s="6">
        <v>-0.01</v>
      </c>
      <c r="U16" s="6">
        <v>113000</v>
      </c>
      <c r="V16" s="6">
        <v>130000</v>
      </c>
      <c r="W16">
        <f t="shared" si="0"/>
        <v>121500</v>
      </c>
      <c r="X16">
        <f>W16/AD16</f>
        <v>67537.52084491383</v>
      </c>
      <c r="Y16">
        <f t="shared" si="1"/>
        <v>1298.7984777868044</v>
      </c>
      <c r="Z16" s="6">
        <v>107357</v>
      </c>
      <c r="AA16">
        <f>Z16/AD16</f>
        <v>59675.931072818224</v>
      </c>
      <c r="AB16">
        <f t="shared" si="2"/>
        <v>1147.6140590926582</v>
      </c>
      <c r="AC16" s="6">
        <v>179.9</v>
      </c>
      <c r="AD16" s="6">
        <f>AC16/100</f>
        <v>1.7990000000000002</v>
      </c>
      <c r="AE16">
        <v>577.6714</v>
      </c>
      <c r="AF16">
        <v>670.5114</v>
      </c>
      <c r="AG16">
        <v>804.6137</v>
      </c>
      <c r="AH16">
        <v>1031.556</v>
      </c>
      <c r="AI16">
        <v>2063.112</v>
      </c>
      <c r="AJ16">
        <v>1254.372087056912</v>
      </c>
      <c r="AK16">
        <v>1341.022790439133</v>
      </c>
      <c r="AL16">
        <v>1425.6103818360627</v>
      </c>
      <c r="AM16">
        <v>1547.3339889682302</v>
      </c>
      <c r="AN16">
        <v>1719.6038397400266</v>
      </c>
    </row>
    <row r="17" spans="1:40" ht="12.75">
      <c r="A17" s="6">
        <v>2003</v>
      </c>
      <c r="B17" s="6" t="s">
        <v>6</v>
      </c>
      <c r="C17" s="6">
        <v>108</v>
      </c>
      <c r="D17" s="6">
        <v>0</v>
      </c>
      <c r="E17" s="6">
        <v>1</v>
      </c>
      <c r="F17" s="4">
        <v>0</v>
      </c>
      <c r="G17" s="4">
        <v>0</v>
      </c>
      <c r="H17" s="4">
        <v>0</v>
      </c>
      <c r="I17" s="4">
        <v>229</v>
      </c>
      <c r="J17" s="4">
        <v>51</v>
      </c>
      <c r="K17" s="4">
        <v>0</v>
      </c>
      <c r="L17" s="4">
        <v>3</v>
      </c>
      <c r="M17" s="4">
        <v>0</v>
      </c>
      <c r="N17" s="4">
        <v>1</v>
      </c>
      <c r="O17">
        <v>68</v>
      </c>
      <c r="P17" s="6">
        <v>1.7</v>
      </c>
      <c r="Q17" s="6">
        <v>0.47</v>
      </c>
      <c r="R17" s="6">
        <v>0.9019999999999999</v>
      </c>
      <c r="S17" s="6">
        <v>0.2165</v>
      </c>
      <c r="T17" s="6">
        <v>0.057</v>
      </c>
      <c r="U17" s="6">
        <v>116500</v>
      </c>
      <c r="V17" s="6">
        <v>134000</v>
      </c>
      <c r="W17">
        <f t="shared" si="0"/>
        <v>125250</v>
      </c>
      <c r="X17">
        <f>W17/AD17</f>
        <v>68070.65217391304</v>
      </c>
      <c r="Y17">
        <f t="shared" si="1"/>
        <v>1309.0510033444816</v>
      </c>
      <c r="Z17" s="6">
        <v>110682</v>
      </c>
      <c r="AA17">
        <f>Z17/AD17</f>
        <v>60153.260869565216</v>
      </c>
      <c r="AB17">
        <f t="shared" si="2"/>
        <v>1156.7934782608695</v>
      </c>
      <c r="AC17" s="6">
        <v>184</v>
      </c>
      <c r="AD17" s="6">
        <f>AC17/100</f>
        <v>1.84</v>
      </c>
      <c r="AE17">
        <v>595.0565</v>
      </c>
      <c r="AF17">
        <v>665.6563</v>
      </c>
      <c r="AG17">
        <v>806.8562</v>
      </c>
      <c r="AH17">
        <v>1028.742</v>
      </c>
      <c r="AI17">
        <v>2017.141</v>
      </c>
      <c r="AJ17">
        <v>1264.7470735785953</v>
      </c>
      <c r="AK17">
        <v>1351.4841137123747</v>
      </c>
      <c r="AL17">
        <v>1437.2125836120401</v>
      </c>
      <c r="AM17">
        <v>1560.258152173913</v>
      </c>
      <c r="AN17">
        <v>1733.7322324414718</v>
      </c>
    </row>
    <row r="18" spans="1:40" ht="12.75">
      <c r="A18" s="6">
        <v>2004</v>
      </c>
      <c r="B18" s="6" t="s">
        <v>6</v>
      </c>
      <c r="C18" s="6">
        <v>108</v>
      </c>
      <c r="D18" s="6">
        <v>0</v>
      </c>
      <c r="E18" s="6">
        <v>1</v>
      </c>
      <c r="F18" s="4">
        <v>0</v>
      </c>
      <c r="G18" s="4">
        <v>0</v>
      </c>
      <c r="H18" s="4">
        <v>0</v>
      </c>
      <c r="I18" s="4">
        <v>229</v>
      </c>
      <c r="J18" s="4">
        <v>51</v>
      </c>
      <c r="K18" s="4">
        <v>0</v>
      </c>
      <c r="L18" s="4">
        <v>4</v>
      </c>
      <c r="M18" s="4">
        <v>0</v>
      </c>
      <c r="N18" s="4">
        <v>1</v>
      </c>
      <c r="O18">
        <v>45</v>
      </c>
      <c r="P18" s="6">
        <v>3.2</v>
      </c>
      <c r="Q18" s="6">
        <v>0.47</v>
      </c>
      <c r="R18" s="6">
        <v>0.9019999999999999</v>
      </c>
      <c r="S18" s="6">
        <v>0.2165</v>
      </c>
      <c r="T18" s="6">
        <v>0.057</v>
      </c>
      <c r="U18" s="6">
        <v>104927</v>
      </c>
      <c r="V18" s="6">
        <v>158100</v>
      </c>
      <c r="W18">
        <f t="shared" si="0"/>
        <v>131513.5</v>
      </c>
      <c r="X18">
        <f>W18/AD18</f>
        <v>69620.69878242456</v>
      </c>
      <c r="Y18">
        <f t="shared" si="1"/>
        <v>1338.8595919697032</v>
      </c>
      <c r="Z18" s="6">
        <v>113674</v>
      </c>
      <c r="AA18">
        <f>Z18/AD18</f>
        <v>60176.81312863949</v>
      </c>
      <c r="AB18">
        <f t="shared" si="2"/>
        <v>1157.2464063199902</v>
      </c>
      <c r="AC18" s="6">
        <v>188.9</v>
      </c>
      <c r="AD18" s="6">
        <f>AC18/100</f>
        <v>1.889</v>
      </c>
      <c r="AE18">
        <v>589.4449</v>
      </c>
      <c r="AF18">
        <v>668.0377</v>
      </c>
      <c r="AG18">
        <v>785.9266</v>
      </c>
      <c r="AH18">
        <v>1021.705</v>
      </c>
      <c r="AI18">
        <v>1964.817</v>
      </c>
      <c r="AJ18">
        <v>1259.4474080710183</v>
      </c>
      <c r="AK18">
        <v>1344.9169279635134</v>
      </c>
      <c r="AL18">
        <v>1430.3864478560083</v>
      </c>
      <c r="AM18">
        <v>1553.1874821843057</v>
      </c>
      <c r="AN18">
        <v>1726.0913385185484</v>
      </c>
    </row>
    <row r="19" spans="1:40" ht="12.75">
      <c r="A19" s="6">
        <v>2005</v>
      </c>
      <c r="B19" s="6" t="s">
        <v>7</v>
      </c>
      <c r="C19" s="6">
        <v>109</v>
      </c>
      <c r="D19" s="6">
        <v>0</v>
      </c>
      <c r="E19" s="6">
        <v>1</v>
      </c>
      <c r="F19" s="4">
        <v>0</v>
      </c>
      <c r="G19" s="4">
        <v>0</v>
      </c>
      <c r="H19" s="4">
        <v>0</v>
      </c>
      <c r="I19" s="4">
        <v>231</v>
      </c>
      <c r="J19" s="4">
        <v>55</v>
      </c>
      <c r="K19" s="4">
        <v>1</v>
      </c>
      <c r="L19" s="4">
        <v>1</v>
      </c>
      <c r="M19" s="4">
        <v>0</v>
      </c>
      <c r="N19" s="4">
        <v>0</v>
      </c>
      <c r="O19" s="6">
        <v>36</v>
      </c>
      <c r="P19" s="6">
        <v>3.3</v>
      </c>
      <c r="Q19" s="6">
        <v>0.47</v>
      </c>
      <c r="R19" s="6">
        <v>0.9019999999999999</v>
      </c>
      <c r="S19" s="6">
        <v>0.2325</v>
      </c>
      <c r="T19" s="6">
        <v>0.189</v>
      </c>
      <c r="U19" s="6">
        <v>107550</v>
      </c>
      <c r="V19" s="6">
        <v>162100</v>
      </c>
      <c r="W19">
        <f t="shared" si="0"/>
        <v>134825</v>
      </c>
      <c r="X19">
        <f>W19/AD19</f>
        <v>69034.81822836661</v>
      </c>
      <c r="Y19">
        <f t="shared" si="1"/>
        <v>1327.5926582378195</v>
      </c>
      <c r="Z19" s="6">
        <v>116517</v>
      </c>
      <c r="AA19">
        <f>Z19/AD19</f>
        <v>59660.5222734255</v>
      </c>
      <c r="AB19">
        <f t="shared" si="2"/>
        <v>1147.3177360274135</v>
      </c>
      <c r="AC19" s="6">
        <v>195.3</v>
      </c>
      <c r="AD19" s="6">
        <f>AC19/100</f>
        <v>1.953</v>
      </c>
      <c r="AE19"/>
      <c r="AF19"/>
      <c r="AG19"/>
      <c r="AH19"/>
      <c r="AI19"/>
      <c r="AJ19">
        <v>1248.582063098192</v>
      </c>
      <c r="AK19">
        <v>1333.151167828587</v>
      </c>
      <c r="AL19">
        <v>1417.720272558982</v>
      </c>
      <c r="AM19">
        <v>1540.2979636850605</v>
      </c>
      <c r="AN19">
        <v>1711.3366024656348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3"/>
  <sheetViews>
    <sheetView workbookViewId="0" topLeftCell="A16">
      <selection activeCell="I17" sqref="I17"/>
    </sheetView>
  </sheetViews>
  <sheetFormatPr defaultColWidth="9.140625" defaultRowHeight="12.75"/>
  <sheetData>
    <row r="1" ht="12.75">
      <c r="A1" t="s">
        <v>19</v>
      </c>
    </row>
    <row r="2" ht="12.75">
      <c r="A2" t="s">
        <v>20</v>
      </c>
    </row>
    <row r="3" ht="12.75">
      <c r="A3" t="s">
        <v>47</v>
      </c>
    </row>
    <row r="4" ht="12.75">
      <c r="A4" t="s">
        <v>39</v>
      </c>
    </row>
    <row r="5" ht="12.75">
      <c r="A5" s="8" t="s">
        <v>38</v>
      </c>
    </row>
    <row r="7" ht="12.75">
      <c r="A7" t="s">
        <v>41</v>
      </c>
    </row>
    <row r="8" ht="12.75">
      <c r="A8" t="s">
        <v>42</v>
      </c>
    </row>
    <row r="9" ht="12.75">
      <c r="A9" t="s">
        <v>43</v>
      </c>
    </row>
    <row r="10" ht="12.75">
      <c r="A10" t="s">
        <v>44</v>
      </c>
    </row>
    <row r="11" ht="12.75">
      <c r="A11" t="s">
        <v>45</v>
      </c>
    </row>
    <row r="12" ht="12.75">
      <c r="A12" t="s">
        <v>46</v>
      </c>
    </row>
    <row r="19" ht="12.75">
      <c r="A19" t="s">
        <v>48</v>
      </c>
    </row>
    <row r="21" ht="12.75">
      <c r="A21" t="s">
        <v>49</v>
      </c>
    </row>
    <row r="23" ht="12.75">
      <c r="A23" t="s">
        <v>50</v>
      </c>
    </row>
    <row r="24" ht="12.75">
      <c r="A24" t="s">
        <v>51</v>
      </c>
    </row>
    <row r="25" ht="12.75">
      <c r="A25" t="s">
        <v>52</v>
      </c>
    </row>
    <row r="26" ht="12.75">
      <c r="A26" t="s">
        <v>53</v>
      </c>
    </row>
    <row r="27" ht="12.75">
      <c r="A27" t="s">
        <v>54</v>
      </c>
    </row>
    <row r="29" ht="12.75">
      <c r="A29" t="s">
        <v>55</v>
      </c>
    </row>
    <row r="30" ht="12.75">
      <c r="A30" s="7" t="s">
        <v>56</v>
      </c>
    </row>
    <row r="31" ht="12.75">
      <c r="A31" t="s">
        <v>57</v>
      </c>
    </row>
    <row r="32" ht="12.75">
      <c r="A32" s="7" t="s">
        <v>58</v>
      </c>
    </row>
    <row r="33" ht="12.75">
      <c r="A33" t="s">
        <v>59</v>
      </c>
    </row>
    <row r="34" ht="12.75">
      <c r="A34" t="s">
        <v>60</v>
      </c>
    </row>
    <row r="36" ht="12.75">
      <c r="A36" t="s">
        <v>61</v>
      </c>
    </row>
    <row r="37" ht="12.75">
      <c r="A37" t="s">
        <v>62</v>
      </c>
    </row>
    <row r="38" ht="12.75">
      <c r="A38" t="s">
        <v>63</v>
      </c>
    </row>
    <row r="39" ht="12.75">
      <c r="A39" t="s">
        <v>64</v>
      </c>
    </row>
    <row r="40" ht="12.75">
      <c r="A40" t="s">
        <v>65</v>
      </c>
    </row>
    <row r="43" ht="12.75">
      <c r="A43" t="s">
        <v>66</v>
      </c>
    </row>
  </sheetData>
  <hyperlinks>
    <hyperlink ref="A5" r:id="rId1" display="ftp://ftp.bls.gov/pub/special.requests/cpi/cpiai.tx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delewis</dc:creator>
  <cp:keywords/>
  <dc:description/>
  <cp:lastModifiedBy>delewis</cp:lastModifiedBy>
  <dcterms:created xsi:type="dcterms:W3CDTF">2006-03-31T20:05:03Z</dcterms:created>
  <dcterms:modified xsi:type="dcterms:W3CDTF">2007-07-23T20:58:30Z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